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georgebradley/Desktop/TTA/"/>
    </mc:Choice>
  </mc:AlternateContent>
  <xr:revisionPtr revIDLastSave="0" documentId="13_ncr:1_{F6EBE578-FC0C-AD4C-8B4F-9261E2298CA8}" xr6:coauthVersionLast="36" xr6:coauthVersionMax="45" xr10:uidLastSave="{00000000-0000-0000-0000-000000000000}"/>
  <bookViews>
    <workbookView xWindow="5120" yWindow="460" windowWidth="27420" windowHeight="19540" xr2:uid="{D0BD8233-E397-424E-AF61-9B2FED86BBAF}"/>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4" i="1" l="1"/>
  <c r="B62" i="1"/>
  <c r="B78" i="1" l="1"/>
  <c r="C62" i="1" s="1"/>
  <c r="C35" i="1"/>
  <c r="C34" i="1"/>
  <c r="C76" i="1" l="1"/>
  <c r="C71" i="1"/>
  <c r="C67" i="1"/>
  <c r="C56" i="1"/>
  <c r="C60" i="1"/>
  <c r="C74" i="1"/>
  <c r="C70" i="1"/>
  <c r="C66" i="1"/>
  <c r="C57" i="1"/>
  <c r="C59" i="1"/>
  <c r="C73" i="1"/>
  <c r="C69" i="1"/>
  <c r="C65" i="1"/>
  <c r="C58" i="1"/>
  <c r="C72" i="1"/>
  <c r="C68" i="1"/>
  <c r="C55" i="1"/>
  <c r="C61" i="1"/>
  <c r="C54" i="1"/>
  <c r="C53" i="1"/>
  <c r="B36" i="1"/>
  <c r="C33" i="1"/>
  <c r="B9" i="1"/>
  <c r="B24" i="1" l="1"/>
  <c r="B8" i="1"/>
  <c r="B7" i="1"/>
  <c r="B12" i="1" l="1"/>
  <c r="B13" i="1" s="1"/>
  <c r="B38" i="1" l="1"/>
  <c r="B39" i="1" s="1"/>
  <c r="B40" i="1" s="1"/>
  <c r="B25" i="1"/>
  <c r="B26" i="1" l="1"/>
  <c r="B28" i="1" s="1"/>
  <c r="B42" i="1" s="1"/>
</calcChain>
</file>

<file path=xl/sharedStrings.xml><?xml version="1.0" encoding="utf-8"?>
<sst xmlns="http://schemas.openxmlformats.org/spreadsheetml/2006/main" count="144" uniqueCount="130">
  <si>
    <t>Total</t>
  </si>
  <si>
    <t>VAT</t>
  </si>
  <si>
    <t>Sub Total</t>
  </si>
  <si>
    <t>Structural Engineer</t>
  </si>
  <si>
    <t>Building Control</t>
  </si>
  <si>
    <t xml:space="preserve"> VAT</t>
  </si>
  <si>
    <t>Total project cost</t>
  </si>
  <si>
    <t>Other Consultants/Costs</t>
  </si>
  <si>
    <t>Planning council fee</t>
  </si>
  <si>
    <t>Measured Survey</t>
  </si>
  <si>
    <t>Contingency</t>
  </si>
  <si>
    <t>Trial Pits</t>
  </si>
  <si>
    <t>Project Cost Calulator</t>
  </si>
  <si>
    <t>Party Wall Surveyor</t>
  </si>
  <si>
    <t>Water Authority Buildover</t>
  </si>
  <si>
    <t>Notes</t>
  </si>
  <si>
    <t>Estimated Construction cost</t>
  </si>
  <si>
    <t>Other</t>
  </si>
  <si>
    <t>Your budget</t>
  </si>
  <si>
    <r>
      <rPr>
        <i/>
        <sz val="12"/>
        <color theme="1"/>
        <rFont val="Calibri"/>
        <family val="2"/>
        <scheme val="minor"/>
      </rPr>
      <t xml:space="preserve">Insert your ideal </t>
    </r>
    <r>
      <rPr>
        <i/>
        <u/>
        <sz val="12"/>
        <color theme="1"/>
        <rFont val="Calibri (Body)_x0000_"/>
      </rPr>
      <t xml:space="preserve">total </t>
    </r>
    <r>
      <rPr>
        <i/>
        <sz val="12"/>
        <color theme="1"/>
        <rFont val="Calibri"/>
        <family val="2"/>
        <scheme val="minor"/>
      </rPr>
      <t>spend for your project here.</t>
    </r>
  </si>
  <si>
    <t>Architect Fees</t>
  </si>
  <si>
    <t>No. of online meetings</t>
  </si>
  <si>
    <t>No. of on site meetings</t>
  </si>
  <si>
    <t>Layout Drawings</t>
  </si>
  <si>
    <t>Useful Links</t>
  </si>
  <si>
    <t>If applicable, a typical householder application will cost £206. Cost can vary depending on the type of application. Use the Planning Portal Calculator to the right to estimate the council fee.</t>
  </si>
  <si>
    <t>If required, your project may need a strucutral design and calculation. This will be difficult to estimate at this stage as it depends on the design, but engineers can cost between £800-3000 for a typical kitchen extension. We will be able to provide contacts and advice on what to ask for in a quote from an engineer in our metings with you.</t>
  </si>
  <si>
    <t>If applicable, an engineer may require trial pits to assess the ground conditions before undertaking designs. Again this cost will vary depending on the number required, but may be in the region of £300-£1000</t>
  </si>
  <si>
    <t>Most work to your home will require building control approval and we recommend working with an Approived Inspector to assess you project, visit during construction and provide building control certification on completion. Prices can vary between £600-£1400 for a project.</t>
  </si>
  <si>
    <t xml:space="preserve">https://www.planningportal.co.uk/info/200137/how_to_get_approval/77/where_to_get_approval/3 </t>
  </si>
  <si>
    <t xml:space="preserve">https://www.planningportal.co.uk/info/200232/planning_applications/59/how_to_apply/7 </t>
  </si>
  <si>
    <t xml:space="preserve">https://www.gov.uk/party-walls-building-works </t>
  </si>
  <si>
    <t>Your must tell your neighbour if you plan to do work near or on a shared boundary. Party Wall agreements can be awarded without a surveyor (and we can show you how), or done using a Party Wall Surveyor. Cost can be in the region of £800-£1200 per award.</t>
  </si>
  <si>
    <t>Approval will be required if you plan to do work over or near a public sewer. A buildover agreement will cost in the region of £450 depending on your local water authority.</t>
  </si>
  <si>
    <t xml:space="preserve">https://www.water.org.uk/technical-guidance/developers-services/build-over/ </t>
  </si>
  <si>
    <t>Depending on the nature of your project, other consultants may be required, for example a sustainability consultant, arboroculturalist, lighting designer. Insert any items applicable here.</t>
  </si>
  <si>
    <t xml:space="preserve">https://www.self-build.co.uk/hiring-consultants-for-building-projects/ </t>
  </si>
  <si>
    <t>We have set the VAT rate at a standard 20%. Your project may be eligible for a reduced rate. See guidance document to the right for further reading.</t>
  </si>
  <si>
    <t xml:space="preserve">https://www.gov.uk/vat-builders </t>
  </si>
  <si>
    <t>Total Consultant Fees</t>
  </si>
  <si>
    <t xml:space="preserve">https://www.homebuilding.co.uk/advice/ways-to-make-sure-you-stay-on-budget#:~:text=Always%20Add%20a%20Contingency&amp;text=On%20most%20sites%20a%20contingency,may%20throw%20your%20costs%20out. </t>
  </si>
  <si>
    <t>Client supply items</t>
  </si>
  <si>
    <t>Other useful links</t>
  </si>
  <si>
    <t xml:space="preserve">https://www.houzz.co.uk/magazine/these-8-golden-rules-will-keep-your-renovation-on-budget-stsetivw-vs~102379421 </t>
  </si>
  <si>
    <t xml:space="preserve">https://www.realhomes.com/advice/house-renovation-costs </t>
  </si>
  <si>
    <t xml:space="preserve">To book a meeting with us and get more in-depth budget advice for your project, from an award winning architect visit our webpage https://thetwoarchitects.com/schedule </t>
  </si>
  <si>
    <t>Insert estimated number of online meetings with The Two Architects. For a typical kitchen extension with full guidance throughout the design and the build we recommend approximately 6 meetings. Equally, our involvement can be more if required.</t>
  </si>
  <si>
    <t>Insert estimated number of face to face visits (Greater London only, travel fees apply for elswehere). Most projects can be done without any visits, but you may feel it would benefit 1 at the start. The option is there to have us visit during construction (say on a monthly basis), if this is the case, insert more meetings.</t>
  </si>
  <si>
    <t>Sketch Design Drawings</t>
  </si>
  <si>
    <t>Although many projects can be done completely online, sketching live on screen with you, we often recommend a follow up of sketch proposals. We would recommend allowing 3 to 5hrs for these.</t>
  </si>
  <si>
    <t>Planning Drawings</t>
  </si>
  <si>
    <t>If you project requires planning permission from the council you will need a set of CAD drawings, which can be prpduced by us or by a local cad technician using our sketches as a guide. We recommend allowing approximately £800 here, but this may increase depending on the size and complexity of your project.</t>
  </si>
  <si>
    <t>Layout drawings can be really useful for your builder to follow when pricing and bulding your project. They can provide them with the key set-out dimensions for the design and important guidance notes. We recommend allowing approximately £1500 here, but may vary.</t>
  </si>
  <si>
    <t>Most projects will require a set of measured survey drawings. We will be able to provide you contact details and briefing advice in our meetings to obtain an accurate quote. Prices can range between £500 and £2000 for measured surveys of a house. However, if you already have good drawings, or your project is simple and you have estate agent plans, it is also possible to prpduce these without a survey.</t>
  </si>
  <si>
    <t>This is the budget figure for items you will be payng for yourself. Usually these are items of a more personal nature, that you would like to buy yourself, such as lighting and appliances. You may not need to use this row, but if you have something very particular that you want and that your builder wont know how to value or include in their cost, insert the sum here (for example you may have a specific vintage chandelier you are buying for £2000)</t>
  </si>
  <si>
    <t xml:space="preserve">https://www.homebuilding.co.uk/advice/extension-cost-calculator </t>
  </si>
  <si>
    <t>Insert the number of square metres you are planning to extend your property. Insert a cost per suqare metre rate (excl. vat). As a guide, new construction work can cost between £2000-3500 per square metre ranging from simple to premium work and based on location.</t>
  </si>
  <si>
    <t>Contigency is an amount we recommend that you set aside for unforeseen costs that may occure during construction. We recommend this rate to be set at approximately 10% of estimated construction cost for a typical residential project and between 10% to 15% for a Listed Building. This figure can vary depending on the level of risk you think is associated with you project.</t>
  </si>
  <si>
    <t>total</t>
  </si>
  <si>
    <t>How odes this figure compare to estimated construction cost? Are the square metre rates too low?</t>
  </si>
  <si>
    <t>Cross-check your sum using square metre rates</t>
  </si>
  <si>
    <t>Cross check your estimated consttruction cost by estimating square metres of renovation work to your existing house and square metres  of new construction work for extending your house to see if your figure is realistic.</t>
  </si>
  <si>
    <t>Insert the number of square metres of your existing property that is to be renovated. Insert a cost per square metre rate (excl. VAT). As a guide, refurbishment costs can vary between £800-£1500 per square metre, depending on the level of finish and amount of restructuring required.</t>
  </si>
  <si>
    <t>Currently set at standard 20% rate but may vary</t>
  </si>
  <si>
    <t>This is the total budget for fees, including architect and including Vat</t>
  </si>
  <si>
    <t>Set at zero, VAT is included in The Two Architects Fees</t>
  </si>
  <si>
    <r>
      <t xml:space="preserve">This is the figure that you will be paying, (plus Vat) to your builder for the construction work. This figure will need revisiting but we first recommend adjusting this figure so that your </t>
    </r>
    <r>
      <rPr>
        <b/>
        <i/>
        <sz val="12"/>
        <color theme="1"/>
        <rFont val="Calibri"/>
        <family val="2"/>
        <scheme val="minor"/>
      </rPr>
      <t>Total Project Cost</t>
    </r>
    <r>
      <rPr>
        <i/>
        <sz val="12"/>
        <color theme="1"/>
        <rFont val="Calibri"/>
        <family val="2"/>
        <scheme val="minor"/>
      </rPr>
      <t xml:space="preserve"> below matches the </t>
    </r>
    <r>
      <rPr>
        <b/>
        <i/>
        <sz val="12"/>
        <color theme="1"/>
        <rFont val="Calibri"/>
        <family val="2"/>
        <scheme val="minor"/>
      </rPr>
      <t xml:space="preserve">Your Budget </t>
    </r>
    <r>
      <rPr>
        <i/>
        <sz val="12"/>
        <color theme="1"/>
        <rFont val="Calibri"/>
        <family val="2"/>
        <scheme val="minor"/>
      </rPr>
      <t>figure you inserted at the top of the spreadsheet. Please note, your construction cost should include all interior design fixtures, fittings and finishes. How does the construction cost figure look? How does it compare to inital estimates from builders or advice from neighbours? Run a per square metre cross check below to see if the per metre rates seem appropriate. If you fancy doing a more in-depth construction cost estimate, go to the bottom of the spreadsheet to the detailed construction cost breakdown and then update the figure you insert here.</t>
    </r>
  </si>
  <si>
    <t>In Depth Construction Cost Calculator</t>
  </si>
  <si>
    <t>Shell Works</t>
  </si>
  <si>
    <t>Demolition</t>
  </si>
  <si>
    <t>amount</t>
  </si>
  <si>
    <t>% of total</t>
  </si>
  <si>
    <t>industry av. %</t>
  </si>
  <si>
    <t>Substructure</t>
  </si>
  <si>
    <t>Frame</t>
  </si>
  <si>
    <t>Upper Floors</t>
  </si>
  <si>
    <t>Stairs</t>
  </si>
  <si>
    <t>Roof</t>
  </si>
  <si>
    <t>External Walls</t>
  </si>
  <si>
    <t>Windows and external doors</t>
  </si>
  <si>
    <t>Mains Services</t>
  </si>
  <si>
    <t>Fitting Out Works</t>
  </si>
  <si>
    <t>Internal Walls</t>
  </si>
  <si>
    <t>Internal Doors</t>
  </si>
  <si>
    <t>Wall Finishes</t>
  </si>
  <si>
    <t>Floor Finishes</t>
  </si>
  <si>
    <t>Ceiling Finishes</t>
  </si>
  <si>
    <t>Fixtures and Fittings</t>
  </si>
  <si>
    <t>Mechanical Services</t>
  </si>
  <si>
    <t>Electrical Services</t>
  </si>
  <si>
    <t>External Works</t>
  </si>
  <si>
    <t>The shell works is everything required for the overall fabric of the building, excluding fit-out.</t>
  </si>
  <si>
    <t>Preliminaries</t>
  </si>
  <si>
    <t>Total Construction Cost</t>
  </si>
  <si>
    <t xml:space="preserve">Typically fit-out costs come to between 35-45% of overall constrction cost, if extending as well as renivating. Expect the percentage to be higher if your project is a refurbishment only. </t>
  </si>
  <si>
    <t>4 to 8</t>
  </si>
  <si>
    <t>2 to 5</t>
  </si>
  <si>
    <t>2 to 4</t>
  </si>
  <si>
    <t>0.5 to 2</t>
  </si>
  <si>
    <t>3 to 4</t>
  </si>
  <si>
    <t>5 to 15</t>
  </si>
  <si>
    <t>5 to 12</t>
  </si>
  <si>
    <t>35 to 45</t>
  </si>
  <si>
    <t>4 to 6</t>
  </si>
  <si>
    <t>12 to 18</t>
  </si>
  <si>
    <t>6 to 12</t>
  </si>
  <si>
    <t>12 to 15</t>
  </si>
  <si>
    <t>This sum should include all the labour involved in demolishing and removing waste from the site. The cost of skip hire and permit is not included here and should be covered in the preliminaries (see below).</t>
  </si>
  <si>
    <t>This sum should include excavations, foundations, underpinning and ground. A new slab can cost in the region of £150m2 including insulation. A typical trench insulation can cost £150 per linear metre. If underpinning is required, this can cost up to £500 per linear metre of underpin. Note these figures will depend on ground conditions, tree roots and the nature of the design.</t>
  </si>
  <si>
    <t>If your project requires steel framing, include a sum here. A simple, single room ground floor extension could cost in region of £2000-4000 depending on the design.</t>
  </si>
  <si>
    <t>A typical timber floor system (including timber joists and plywood deck) can cost between £150-200m2</t>
  </si>
  <si>
    <t>Stiar design can vary, but for a typical single flight of pine stairs could cost between £1000-3000 excluding finish.</t>
  </si>
  <si>
    <t>A typical flat or pitched roof can cost in the region of £400-500m2 including isulation. Openings formed for roof windows will cost extra.</t>
  </si>
  <si>
    <t>Masonry walls can cost in the region of £300m2 (I.e a 300mm wide 3300mm long equals 1m2) and timber stud walls £150m2, depending on finish.</t>
  </si>
  <si>
    <t>These can vary greatly and (as with other items but more so with this one) we recommend getting quotes to determine this cost. You can use a rule of thumb of between £500-1500 per m2 allowance. The lowest range being UPVC, the higher being aluminium.</t>
  </si>
  <si>
    <t>This sum should include incoming electrics, water and gas as well as underground drainage.</t>
  </si>
  <si>
    <t>Typically the shell works of a construction project (that includes extension and refurbishment comes in at a 35-45% proportion of the overall construction sum.</t>
  </si>
  <si>
    <t>New stud walls with plasterboard can cost between £100-200 per linear metre, plus approx £200-400 per door opening (upper end if sliding doors)</t>
  </si>
  <si>
    <t xml:space="preserve">Cost of hinged and sliding doors should include ironmongery, door panel, architraves and labour. Can range between £400-1500 depending on design. </t>
  </si>
  <si>
    <t>This break-down is based on the way a Quantity Surveyor or builder would separate their estimate. We don’t expect you to get this accurate, but just by breaking it down, it helps you to think of things you or your builder may not have factored in yet. It will also help you think of all the things that need to be included. The notes below explain what each one should include. The percentage figures in the first colmun sho what percentage your itemised numbers are of the overall cost. In the next column is what you can expect this percentage to be, based on avergaes we have taken from real-time projects. As your project progresses and you start geting quotes for key items (windows for example) you can update and track these costs using this spreadsheet. Please note the guidance is as broad as possible, as designs and prices can vary and sums are based on real life examples of a sample range of projects. Figures include supply of material and labour.</t>
  </si>
  <si>
    <t>Tiled walls can cost in region of £100m2. Painting £15. Repairs to existing plaster £20m2.</t>
  </si>
  <si>
    <t>Timber flooring can cost £100m2. Prices vary depending on products chosen. A simple guide would be to allow £50 per square metre install in addition to the cost of supply of the floor finish product.</t>
  </si>
  <si>
    <t>Plasterboard plus skim coat, plus some decorative finishes can cost in the region of £60-90m2. decorative finishes in a period property may cost higher.</t>
  </si>
  <si>
    <t>This sum should include the cost of supply and install of the following; appliances, built-in joinery,sanitary fittings and wardrobes. As a guide, fitted joinery can cost in the region of £1000 per linear metre.</t>
  </si>
  <si>
    <t>This figure could include the following; a new RCD unit, lighting wiring and switching, light fittings, smoke and heat detectors, power sockets, TV points, telephone points</t>
  </si>
  <si>
    <t>This figure could include the following; bolier, cylinder, heating system, solar panels and other sustainables, water softener, waste pipes, cold water supply. You may want to get an early estimate from a plumber for this sum.</t>
  </si>
  <si>
    <t>note, soft landcaping is excluded from the average percentage here. Allow for higher if you are including plants. You may want to get a quote from a landscaper for this part.</t>
  </si>
  <si>
    <t>The preliminaries should include the builders costs for management and also for any items required for the operation of the building site including; skips, scaffolding, on site toiet, safety hoarding.</t>
  </si>
  <si>
    <t>Compare this figure to the sum you inserted in the main spreadsheet above and to your square metre calculated rate.</t>
  </si>
  <si>
    <t>We understand that one of the most pressing and important questions when embarking on a new project is, how much will it cost? 
In our studio we are asked this question all the time. It is usually right at the outset of the project, before any designs have been produced. However, even with little information available, the advice we give at the outset to clients can often dramatically change the course of the project or decision making with regards to next steps once all the projects costs have been considered.
Okay, it’s not great sometimes being the bearer of bad news, but it is good to know we are helping to give people the right advice at the right time, and below is the same spreadsheet we use to give that advice. We want to share this with you as it is a really simple and effective way of thinking about what is needed financially for funding a project, not just the construction costs, but all the other costs that need to be factored in as well.
This spreadsheet has been developed and fine-tuned over 10years of working on houses and we constantly keep it updated if we learn something new (and trust us, there is always something new to be learned with construction!). Hopefully you will find it useful. It is a great tool for discussing in your first meeting with us. Don’t worry, you won’t get it perfect, but it will hopefully help you start thinking about what you might need to allow for financially in addition to cosntrcution cost advice you may have already received. 
You can adjust and adapt the spreadsheet to suit your project, but we recommend inputting in the numbers highlighted in red and following the guidance notes on the right. For many of the figures you will be making guesses at this stage and we recommend discussing them in more depth in a online meeting with us. For items you are unsure of, we recommend airing on the side of caution with this stage, when determining the figure.                                                                                                                                                                   Remember, this spreadsheet may raise more questions than provide answers, but thats the idea, you want to be asking these questions now, as the management of your budget at this early stage will be key to the success of your project. For a more in depth calculation of your specific construction cost, there is a seperate spreadsheet at the bottom of the page. This has been designed based on how a professional cost estimator would break up the budget. To complete this one properly will need a professional, but the purpose here is to help you start breaking down costs and doing an early test to check you are in the right ballpark.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</si>
</sst>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2">
    <font>
      <sz val="12"/>
      <color theme="1"/>
      <name val="Calibri"/>
      <family val="2"/>
      <scheme val="minor"/>
    </font>
    <font>
      <sz val="12"/>
      <color rgb="FFFF0000"/>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
      <i/>
      <u/>
      <sz val="12"/>
      <color theme="1"/>
      <name val="Calibri (Body)_x0000_"/>
    </font>
    <font>
      <u/>
      <sz val="12"/>
      <color theme="10"/>
      <name val="Calibri"/>
      <family val="2"/>
      <scheme val="minor"/>
    </font>
    <font>
      <b/>
      <i/>
      <sz val="12"/>
      <color theme="1"/>
      <name val="Calibri"/>
      <family val="2"/>
      <scheme val="minor"/>
    </font>
    <font>
      <i/>
      <sz val="12"/>
      <name val="Calibri"/>
      <family val="2"/>
      <scheme val="minor"/>
    </font>
    <font>
      <sz val="12"/>
      <name val="Calibri"/>
      <family val="2"/>
      <scheme val="minor"/>
    </font>
    <font>
      <b/>
      <sz val="12"/>
      <name val="Calibri"/>
      <family val="2"/>
      <scheme val="minor"/>
    </font>
    <font>
      <b/>
      <sz val="16"/>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0" fillId="0" borderId="0" xfId="0" applyAlignment="1">
      <alignment vertical="top"/>
    </xf>
    <xf numFmtId="0" fontId="3" fillId="0" borderId="0" xfId="0" applyFont="1" applyAlignment="1">
      <alignment vertical="top"/>
    </xf>
    <xf numFmtId="0" fontId="6" fillId="0" borderId="0" xfId="1" applyAlignment="1">
      <alignment vertical="top"/>
    </xf>
    <xf numFmtId="0" fontId="0" fillId="0" borderId="0" xfId="0" applyAlignment="1">
      <alignment horizontal="left" vertical="top" wrapText="1"/>
    </xf>
    <xf numFmtId="164" fontId="3" fillId="3" borderId="1" xfId="0" applyNumberFormat="1" applyFont="1" applyFill="1" applyBorder="1" applyAlignment="1">
      <alignment vertical="top"/>
    </xf>
    <xf numFmtId="0" fontId="2" fillId="2" borderId="1" xfId="0" applyFont="1" applyFill="1" applyBorder="1" applyAlignment="1">
      <alignment vertical="top"/>
    </xf>
    <xf numFmtId="0" fontId="0" fillId="2" borderId="1" xfId="0" applyFill="1" applyBorder="1" applyAlignment="1">
      <alignment vertical="top"/>
    </xf>
    <xf numFmtId="0" fontId="4" fillId="2" borderId="1" xfId="0" applyFont="1" applyFill="1" applyBorder="1" applyAlignment="1">
      <alignment vertical="top" wrapText="1"/>
    </xf>
    <xf numFmtId="0" fontId="0" fillId="2" borderId="1" xfId="0" applyFill="1" applyBorder="1" applyAlignment="1">
      <alignment horizontal="right" vertical="top"/>
    </xf>
    <xf numFmtId="164" fontId="1" fillId="2" borderId="1" xfId="0" applyNumberFormat="1" applyFont="1" applyFill="1" applyBorder="1" applyAlignment="1">
      <alignment vertical="top"/>
    </xf>
    <xf numFmtId="1" fontId="0" fillId="2" borderId="1" xfId="0" applyNumberFormat="1" applyFill="1" applyBorder="1"/>
    <xf numFmtId="1" fontId="0" fillId="2" borderId="1" xfId="0" applyNumberFormat="1" applyFill="1" applyBorder="1" applyAlignment="1">
      <alignment horizontal="right" vertical="top"/>
    </xf>
    <xf numFmtId="164" fontId="2" fillId="2" borderId="1" xfId="0" applyNumberFormat="1" applyFont="1" applyFill="1" applyBorder="1" applyAlignment="1">
      <alignment vertical="top"/>
    </xf>
    <xf numFmtId="1" fontId="0" fillId="2" borderId="1" xfId="0" applyNumberFormat="1" applyFill="1" applyBorder="1" applyAlignment="1">
      <alignment vertical="top"/>
    </xf>
    <xf numFmtId="0" fontId="2"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wrapText="1"/>
    </xf>
    <xf numFmtId="0" fontId="2" fillId="3" borderId="1" xfId="0" applyFont="1" applyFill="1" applyBorder="1" applyAlignment="1">
      <alignment vertical="top"/>
    </xf>
    <xf numFmtId="0" fontId="2" fillId="3" borderId="1" xfId="0" applyFont="1" applyFill="1" applyBorder="1" applyAlignment="1">
      <alignment horizontal="left" vertical="top" wrapText="1"/>
    </xf>
    <xf numFmtId="164" fontId="1" fillId="3" borderId="1" xfId="0" applyNumberFormat="1" applyFont="1" applyFill="1" applyBorder="1" applyAlignment="1">
      <alignment vertical="top"/>
    </xf>
    <xf numFmtId="0" fontId="4" fillId="3" borderId="1" xfId="0" applyFont="1" applyFill="1" applyBorder="1" applyAlignment="1">
      <alignment vertical="top"/>
    </xf>
    <xf numFmtId="9" fontId="1" fillId="3" borderId="1" xfId="0" applyNumberFormat="1" applyFont="1" applyFill="1" applyBorder="1" applyAlignment="1">
      <alignment vertical="top"/>
    </xf>
    <xf numFmtId="0" fontId="4" fillId="3" borderId="1" xfId="0" applyFont="1" applyFill="1" applyBorder="1" applyAlignment="1">
      <alignment vertical="top" wrapText="1"/>
    </xf>
    <xf numFmtId="1" fontId="1" fillId="3" borderId="1" xfId="0" applyNumberFormat="1" applyFont="1" applyFill="1" applyBorder="1" applyAlignment="1">
      <alignment vertical="top"/>
    </xf>
    <xf numFmtId="0" fontId="0" fillId="3" borderId="1" xfId="0" applyFill="1" applyBorder="1" applyAlignment="1">
      <alignment horizontal="right" vertical="top"/>
    </xf>
    <xf numFmtId="164" fontId="0" fillId="3" borderId="1" xfId="0" applyNumberFormat="1" applyFill="1" applyBorder="1" applyAlignment="1">
      <alignment vertical="top"/>
    </xf>
    <xf numFmtId="164" fontId="2" fillId="3" borderId="1" xfId="0" applyNumberFormat="1" applyFont="1" applyFill="1" applyBorder="1" applyAlignment="1">
      <alignment vertical="top"/>
    </xf>
    <xf numFmtId="0" fontId="2" fillId="3" borderId="1" xfId="0" applyFont="1" applyFill="1" applyBorder="1" applyAlignment="1">
      <alignment horizontal="left" vertical="top"/>
    </xf>
    <xf numFmtId="0" fontId="0" fillId="3" borderId="3" xfId="0" applyFill="1" applyBorder="1" applyAlignment="1">
      <alignment vertical="top"/>
    </xf>
    <xf numFmtId="0" fontId="4" fillId="3" borderId="2" xfId="0" applyFont="1" applyFill="1" applyBorder="1" applyAlignment="1">
      <alignment vertical="top"/>
    </xf>
    <xf numFmtId="0" fontId="0" fillId="3" borderId="1" xfId="0" applyFont="1" applyFill="1" applyBorder="1" applyAlignment="1">
      <alignment horizontal="right" vertical="top" wrapText="1"/>
    </xf>
    <xf numFmtId="0" fontId="0" fillId="3" borderId="1" xfId="0" applyFont="1" applyFill="1" applyBorder="1" applyAlignment="1">
      <alignment horizontal="right" vertical="top"/>
    </xf>
    <xf numFmtId="164" fontId="9" fillId="3" borderId="1" xfId="0" applyNumberFormat="1" applyFont="1" applyFill="1" applyBorder="1" applyAlignment="1">
      <alignment vertical="top"/>
    </xf>
    <xf numFmtId="0" fontId="1" fillId="3" borderId="1" xfId="0" applyFont="1" applyFill="1" applyBorder="1" applyAlignment="1">
      <alignment vertical="top"/>
    </xf>
    <xf numFmtId="6" fontId="1" fillId="3" borderId="1" xfId="0" applyNumberFormat="1" applyFont="1" applyFill="1" applyBorder="1" applyAlignment="1">
      <alignment vertical="top"/>
    </xf>
    <xf numFmtId="0" fontId="8" fillId="3" borderId="1" xfId="0" applyFont="1" applyFill="1" applyBorder="1" applyAlignment="1">
      <alignment vertical="top" wrapText="1"/>
    </xf>
    <xf numFmtId="164" fontId="10" fillId="3" borderId="1" xfId="0" applyNumberFormat="1" applyFont="1" applyFill="1" applyBorder="1" applyAlignment="1">
      <alignment vertical="top"/>
    </xf>
    <xf numFmtId="0" fontId="3" fillId="3" borderId="1" xfId="0" applyFont="1" applyFill="1" applyBorder="1" applyAlignment="1">
      <alignment vertical="top"/>
    </xf>
    <xf numFmtId="9" fontId="0" fillId="3" borderId="1" xfId="0" applyNumberFormat="1" applyFont="1" applyFill="1" applyBorder="1" applyAlignment="1">
      <alignment vertical="top"/>
    </xf>
    <xf numFmtId="0" fontId="0" fillId="3" borderId="1" xfId="0" applyFont="1" applyFill="1" applyBorder="1" applyAlignment="1">
      <alignment vertical="top"/>
    </xf>
    <xf numFmtId="0" fontId="11" fillId="2" borderId="1" xfId="0" applyFont="1" applyFill="1" applyBorder="1" applyAlignment="1">
      <alignment vertical="top"/>
    </xf>
    <xf numFmtId="0" fontId="11" fillId="3" borderId="1" xfId="0" applyFont="1" applyFill="1" applyBorder="1" applyAlignment="1">
      <alignment vertical="top"/>
    </xf>
    <xf numFmtId="0" fontId="11" fillId="3"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ouzz.co.uk/magazine/these-8-golden-rules-will-keep-your-renovation-on-budget-stsetivw-vs~102379421" TargetMode="External"/><Relationship Id="rId3" Type="http://schemas.openxmlformats.org/officeDocument/2006/relationships/hyperlink" Target="https://www.gov.uk/party-walls-building-works" TargetMode="External"/><Relationship Id="rId7" Type="http://schemas.openxmlformats.org/officeDocument/2006/relationships/hyperlink" Target="https://www.gov.uk/vat-builders" TargetMode="External"/><Relationship Id="rId2" Type="http://schemas.openxmlformats.org/officeDocument/2006/relationships/hyperlink" Target="https://www.planningportal.co.uk/info/200232/planning_applications/59/how_to_apply/7" TargetMode="External"/><Relationship Id="rId1" Type="http://schemas.openxmlformats.org/officeDocument/2006/relationships/hyperlink" Target="https://www.planningportal.co.uk/info/200137/how_to_get_approval/77/where_to_get_approval/3" TargetMode="External"/><Relationship Id="rId6" Type="http://schemas.openxmlformats.org/officeDocument/2006/relationships/hyperlink" Target="https://www.homebuilding.co.uk/advice/ways-to-make-sure-you-stay-on-budget" TargetMode="External"/><Relationship Id="rId11" Type="http://schemas.openxmlformats.org/officeDocument/2006/relationships/printerSettings" Target="../printerSettings/printerSettings1.bin"/><Relationship Id="rId5" Type="http://schemas.openxmlformats.org/officeDocument/2006/relationships/hyperlink" Target="https://www.self-build.co.uk/hiring-consultants-for-building-projects/" TargetMode="External"/><Relationship Id="rId10" Type="http://schemas.openxmlformats.org/officeDocument/2006/relationships/hyperlink" Target="https://www.homebuilding.co.uk/advice/extension-cost-calculator" TargetMode="External"/><Relationship Id="rId4" Type="http://schemas.openxmlformats.org/officeDocument/2006/relationships/hyperlink" Target="https://www.water.org.uk/technical-guidance/developers-services/build-over/" TargetMode="External"/><Relationship Id="rId9" Type="http://schemas.openxmlformats.org/officeDocument/2006/relationships/hyperlink" Target="https://www.realhomes.com/advice/house-renovation-co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70F6-9910-6342-8243-CB5C6CEF9538}">
  <dimension ref="A1:I78"/>
  <sheetViews>
    <sheetView tabSelected="1" topLeftCell="A37" zoomScale="110" zoomScaleNormal="110" workbookViewId="0">
      <selection activeCell="H7" sqref="H7"/>
    </sheetView>
  </sheetViews>
  <sheetFormatPr baseColWidth="10" defaultColWidth="11" defaultRowHeight="16"/>
  <cols>
    <col min="1" max="1" width="31.33203125" style="1" customWidth="1"/>
    <col min="2" max="2" width="11" style="1"/>
    <col min="3" max="3" width="8.5" style="1" customWidth="1"/>
    <col min="4" max="4" width="13" style="1" customWidth="1"/>
    <col min="5" max="5" width="11.33203125" style="1" customWidth="1"/>
    <col min="6" max="6" width="8.1640625" style="1" hidden="1" customWidth="1"/>
    <col min="7" max="7" width="56.5" style="1" customWidth="1"/>
    <col min="8" max="8" width="32" style="1" customWidth="1"/>
    <col min="9" max="16384" width="11" style="1"/>
  </cols>
  <sheetData>
    <row r="1" spans="1:8">
      <c r="A1" s="1" t="s">
        <v>12</v>
      </c>
    </row>
    <row r="2" spans="1:8" ht="387" customHeight="1" thickBot="1">
      <c r="A2" s="4" t="s">
        <v>129</v>
      </c>
      <c r="B2" s="4"/>
      <c r="C2" s="4"/>
      <c r="D2" s="4"/>
      <c r="E2" s="4"/>
      <c r="F2" s="4"/>
      <c r="G2" s="4"/>
    </row>
    <row r="3" spans="1:8" ht="33" customHeight="1" thickBot="1">
      <c r="A3" s="17"/>
      <c r="B3" s="17"/>
      <c r="C3" s="18"/>
      <c r="D3" s="18"/>
      <c r="E3" s="18"/>
      <c r="F3" s="18"/>
      <c r="G3" s="19" t="s">
        <v>15</v>
      </c>
      <c r="H3" s="1" t="s">
        <v>24</v>
      </c>
    </row>
    <row r="4" spans="1:8" ht="18" customHeight="1" thickBot="1">
      <c r="A4" s="44" t="s">
        <v>18</v>
      </c>
      <c r="B4" s="21">
        <v>80000</v>
      </c>
      <c r="C4" s="18"/>
      <c r="D4" s="18"/>
      <c r="E4" s="18"/>
      <c r="F4" s="18"/>
      <c r="G4" s="22" t="s">
        <v>19</v>
      </c>
    </row>
    <row r="5" spans="1:8" ht="18" customHeight="1" thickBot="1">
      <c r="A5" s="18"/>
      <c r="B5" s="18"/>
      <c r="C5" s="18"/>
      <c r="D5" s="18"/>
      <c r="E5" s="18"/>
      <c r="F5" s="18"/>
      <c r="G5" s="17"/>
    </row>
    <row r="6" spans="1:8" ht="17" customHeight="1" thickBot="1">
      <c r="A6" s="20" t="s">
        <v>20</v>
      </c>
      <c r="B6" s="21"/>
      <c r="C6" s="23"/>
      <c r="D6" s="17"/>
      <c r="E6" s="17"/>
      <c r="F6" s="17"/>
      <c r="G6" s="24"/>
    </row>
    <row r="7" spans="1:8" ht="85" customHeight="1" thickBot="1">
      <c r="A7" s="20"/>
      <c r="B7" s="21">
        <f>SUM(C7*180)</f>
        <v>1080</v>
      </c>
      <c r="C7" s="25">
        <v>6</v>
      </c>
      <c r="D7" s="17" t="s">
        <v>21</v>
      </c>
      <c r="E7" s="17"/>
      <c r="F7" s="17"/>
      <c r="G7" s="24" t="s">
        <v>46</v>
      </c>
    </row>
    <row r="8" spans="1:8" ht="84" customHeight="1" thickBot="1">
      <c r="A8" s="20"/>
      <c r="B8" s="21">
        <f>SUM(C8*180)</f>
        <v>180</v>
      </c>
      <c r="C8" s="25">
        <v>1</v>
      </c>
      <c r="D8" s="17" t="s">
        <v>22</v>
      </c>
      <c r="E8" s="17"/>
      <c r="F8" s="17"/>
      <c r="G8" s="24" t="s">
        <v>47</v>
      </c>
    </row>
    <row r="9" spans="1:8" ht="51" customHeight="1" thickBot="1">
      <c r="A9" s="20"/>
      <c r="B9" s="21">
        <f>SUM(C9*180)</f>
        <v>540</v>
      </c>
      <c r="C9" s="25">
        <v>3</v>
      </c>
      <c r="D9" s="17" t="s">
        <v>48</v>
      </c>
      <c r="E9" s="17"/>
      <c r="F9" s="17"/>
      <c r="G9" s="24" t="s">
        <v>49</v>
      </c>
    </row>
    <row r="10" spans="1:8" ht="83" customHeight="1" thickBot="1">
      <c r="A10" s="20"/>
      <c r="B10" s="21">
        <v>800</v>
      </c>
      <c r="C10" s="25"/>
      <c r="D10" s="17" t="s">
        <v>50</v>
      </c>
      <c r="E10" s="17"/>
      <c r="F10" s="17"/>
      <c r="G10" s="24" t="s">
        <v>51</v>
      </c>
    </row>
    <row r="11" spans="1:8" ht="67" customHeight="1" thickBot="1">
      <c r="A11" s="20"/>
      <c r="B11" s="21">
        <v>1500</v>
      </c>
      <c r="C11" s="25"/>
      <c r="D11" s="17" t="s">
        <v>23</v>
      </c>
      <c r="E11" s="17"/>
      <c r="F11" s="17"/>
      <c r="G11" s="24" t="s">
        <v>52</v>
      </c>
    </row>
    <row r="12" spans="1:8" ht="18" thickBot="1">
      <c r="A12" s="26" t="s">
        <v>1</v>
      </c>
      <c r="B12" s="27">
        <f>SUM(B7:B11)*C12</f>
        <v>0</v>
      </c>
      <c r="C12" s="23">
        <v>0</v>
      </c>
      <c r="D12" s="17"/>
      <c r="E12" s="17"/>
      <c r="F12" s="17"/>
      <c r="G12" s="24" t="s">
        <v>65</v>
      </c>
      <c r="H12" s="3"/>
    </row>
    <row r="13" spans="1:8" ht="17" thickBot="1">
      <c r="A13" s="26" t="s">
        <v>0</v>
      </c>
      <c r="B13" s="28">
        <f>SUM(B7:B12)</f>
        <v>4100</v>
      </c>
      <c r="C13" s="17"/>
      <c r="D13" s="17"/>
      <c r="E13" s="17"/>
      <c r="F13" s="17"/>
      <c r="G13" s="17"/>
    </row>
    <row r="14" spans="1:8" ht="17" thickBot="1">
      <c r="A14" s="26"/>
      <c r="B14" s="28"/>
      <c r="C14" s="17"/>
      <c r="D14" s="17"/>
      <c r="E14" s="17"/>
      <c r="F14" s="17"/>
      <c r="G14" s="17"/>
    </row>
    <row r="15" spans="1:8" ht="17" thickBot="1">
      <c r="A15" s="19" t="s">
        <v>7</v>
      </c>
      <c r="B15" s="27"/>
      <c r="C15" s="17"/>
      <c r="D15" s="17"/>
      <c r="E15" s="17"/>
      <c r="F15" s="19"/>
      <c r="G15" s="17"/>
    </row>
    <row r="16" spans="1:8" ht="120" thickBot="1">
      <c r="A16" s="26" t="s">
        <v>9</v>
      </c>
      <c r="B16" s="21">
        <v>1000</v>
      </c>
      <c r="C16" s="17"/>
      <c r="D16" s="17"/>
      <c r="E16" s="17"/>
      <c r="F16" s="17"/>
      <c r="G16" s="24" t="s">
        <v>53</v>
      </c>
    </row>
    <row r="17" spans="1:8" ht="52" thickBot="1">
      <c r="A17" s="26" t="s">
        <v>8</v>
      </c>
      <c r="B17" s="21">
        <v>206</v>
      </c>
      <c r="C17" s="17"/>
      <c r="D17" s="17"/>
      <c r="E17" s="17"/>
      <c r="F17" s="17"/>
      <c r="G17" s="24" t="s">
        <v>25</v>
      </c>
      <c r="H17" s="3" t="s">
        <v>30</v>
      </c>
    </row>
    <row r="18" spans="1:8" ht="103" thickBot="1">
      <c r="A18" s="26" t="s">
        <v>3</v>
      </c>
      <c r="B18" s="21">
        <v>800</v>
      </c>
      <c r="C18" s="17"/>
      <c r="D18" s="17"/>
      <c r="E18" s="17"/>
      <c r="F18" s="17"/>
      <c r="G18" s="24" t="s">
        <v>26</v>
      </c>
    </row>
    <row r="19" spans="1:8" ht="69" thickBot="1">
      <c r="A19" s="26" t="s">
        <v>11</v>
      </c>
      <c r="B19" s="21">
        <v>0</v>
      </c>
      <c r="C19" s="17"/>
      <c r="D19" s="17"/>
      <c r="E19" s="17"/>
      <c r="F19" s="17"/>
      <c r="G19" s="24" t="s">
        <v>27</v>
      </c>
    </row>
    <row r="20" spans="1:8" ht="86" thickBot="1">
      <c r="A20" s="26" t="s">
        <v>4</v>
      </c>
      <c r="B20" s="21">
        <v>0</v>
      </c>
      <c r="C20" s="17"/>
      <c r="D20" s="17"/>
      <c r="E20" s="17"/>
      <c r="F20" s="17"/>
      <c r="G20" s="24" t="s">
        <v>28</v>
      </c>
      <c r="H20" s="3" t="s">
        <v>29</v>
      </c>
    </row>
    <row r="21" spans="1:8" ht="86" thickBot="1">
      <c r="A21" s="26" t="s">
        <v>13</v>
      </c>
      <c r="B21" s="21">
        <v>0</v>
      </c>
      <c r="C21" s="17"/>
      <c r="D21" s="17"/>
      <c r="E21" s="17"/>
      <c r="F21" s="17"/>
      <c r="G21" s="24" t="s">
        <v>32</v>
      </c>
      <c r="H21" s="3" t="s">
        <v>31</v>
      </c>
    </row>
    <row r="22" spans="1:8" ht="52" thickBot="1">
      <c r="A22" s="26" t="s">
        <v>14</v>
      </c>
      <c r="B22" s="21">
        <v>0</v>
      </c>
      <c r="C22" s="17"/>
      <c r="D22" s="17"/>
      <c r="E22" s="17"/>
      <c r="F22" s="17"/>
      <c r="G22" s="24" t="s">
        <v>33</v>
      </c>
      <c r="H22" s="3" t="s">
        <v>34</v>
      </c>
    </row>
    <row r="23" spans="1:8" ht="69" thickBot="1">
      <c r="A23" s="26" t="s">
        <v>17</v>
      </c>
      <c r="B23" s="21">
        <v>0</v>
      </c>
      <c r="C23" s="17"/>
      <c r="D23" s="17"/>
      <c r="E23" s="17"/>
      <c r="F23" s="17"/>
      <c r="G23" s="24" t="s">
        <v>35</v>
      </c>
      <c r="H23" s="3" t="s">
        <v>36</v>
      </c>
    </row>
    <row r="24" spans="1:8" ht="17" thickBot="1">
      <c r="A24" s="26" t="s">
        <v>2</v>
      </c>
      <c r="B24" s="27">
        <f>SUM(B16:B23)</f>
        <v>2006</v>
      </c>
      <c r="C24" s="17"/>
      <c r="D24" s="17"/>
      <c r="E24" s="17"/>
      <c r="F24" s="17"/>
      <c r="G24" s="17"/>
    </row>
    <row r="25" spans="1:8" ht="17" thickBot="1">
      <c r="A25" s="26" t="s">
        <v>1</v>
      </c>
      <c r="B25" s="27">
        <f>B24*C25</f>
        <v>401.20000000000005</v>
      </c>
      <c r="C25" s="23">
        <v>0.2</v>
      </c>
      <c r="D25" s="17"/>
      <c r="E25" s="17"/>
      <c r="F25" s="17"/>
      <c r="G25" s="22" t="s">
        <v>63</v>
      </c>
    </row>
    <row r="26" spans="1:8" ht="17" thickBot="1">
      <c r="A26" s="26" t="s">
        <v>0</v>
      </c>
      <c r="B26" s="28">
        <f>SUM(B24:B25)</f>
        <v>2407.1999999999998</v>
      </c>
      <c r="C26" s="17"/>
      <c r="D26" s="17"/>
      <c r="E26" s="17"/>
      <c r="F26" s="17"/>
      <c r="G26" s="17"/>
    </row>
    <row r="27" spans="1:8" ht="17" thickBot="1">
      <c r="A27" s="26"/>
      <c r="B27" s="28"/>
      <c r="C27" s="17"/>
      <c r="D27" s="17"/>
      <c r="E27" s="17"/>
      <c r="F27" s="17"/>
      <c r="G27" s="17"/>
    </row>
    <row r="28" spans="1:8" ht="17" thickBot="1">
      <c r="A28" s="29" t="s">
        <v>39</v>
      </c>
      <c r="B28" s="28">
        <f>SUM(B13+B26)</f>
        <v>6507.2</v>
      </c>
      <c r="C28" s="17"/>
      <c r="D28" s="17"/>
      <c r="E28" s="17"/>
      <c r="F28" s="17"/>
      <c r="G28" s="22" t="s">
        <v>64</v>
      </c>
    </row>
    <row r="29" spans="1:8" ht="17" thickBot="1">
      <c r="A29" s="26"/>
      <c r="B29" s="28"/>
      <c r="C29" s="17"/>
      <c r="D29" s="17"/>
      <c r="E29" s="17"/>
      <c r="F29" s="17"/>
      <c r="G29" s="17"/>
    </row>
    <row r="30" spans="1:8" ht="17" thickBot="1">
      <c r="A30" s="30"/>
      <c r="B30" s="21"/>
      <c r="C30" s="17"/>
      <c r="D30" s="17"/>
      <c r="E30" s="17"/>
      <c r="F30" s="19"/>
      <c r="G30" s="31"/>
    </row>
    <row r="31" spans="1:8" ht="222" thickBot="1">
      <c r="A31" s="19" t="s">
        <v>16</v>
      </c>
      <c r="B31" s="21">
        <v>75000</v>
      </c>
      <c r="C31" s="17"/>
      <c r="D31" s="17"/>
      <c r="E31" s="17"/>
      <c r="F31" s="19"/>
      <c r="G31" s="24" t="s">
        <v>66</v>
      </c>
    </row>
    <row r="32" spans="1:8" ht="69" thickBot="1">
      <c r="A32" s="32" t="s">
        <v>60</v>
      </c>
      <c r="B32" s="21"/>
      <c r="C32" s="17"/>
      <c r="D32" s="17"/>
      <c r="E32" s="17"/>
      <c r="F32" s="19"/>
      <c r="G32" s="24" t="s">
        <v>61</v>
      </c>
    </row>
    <row r="33" spans="1:9" ht="86" thickBot="1">
      <c r="A33" s="33"/>
      <c r="B33" s="17"/>
      <c r="C33" s="34">
        <f>SUM(D33*E34)</f>
        <v>2000</v>
      </c>
      <c r="D33" s="35">
        <v>1</v>
      </c>
      <c r="E33" s="36">
        <v>800</v>
      </c>
      <c r="F33" s="19"/>
      <c r="G33" s="37" t="s">
        <v>62</v>
      </c>
      <c r="H33" s="3" t="s">
        <v>55</v>
      </c>
    </row>
    <row r="34" spans="1:9" ht="86" thickBot="1">
      <c r="A34" s="30"/>
      <c r="B34" s="17"/>
      <c r="C34" s="34">
        <f>SUM(D34*E34)</f>
        <v>2000</v>
      </c>
      <c r="D34" s="35">
        <v>1</v>
      </c>
      <c r="E34" s="36">
        <v>2000</v>
      </c>
      <c r="F34" s="19"/>
      <c r="G34" s="37" t="s">
        <v>56</v>
      </c>
    </row>
    <row r="35" spans="1:9" ht="35" thickBot="1">
      <c r="A35" s="30"/>
      <c r="B35" s="17" t="s">
        <v>58</v>
      </c>
      <c r="C35" s="38">
        <f>SUM(C33:C34)</f>
        <v>4000</v>
      </c>
      <c r="D35" s="35"/>
      <c r="E35" s="36"/>
      <c r="F35" s="19"/>
      <c r="G35" s="37" t="s">
        <v>59</v>
      </c>
    </row>
    <row r="36" spans="1:9" ht="103" thickBot="1">
      <c r="A36" s="33" t="s">
        <v>10</v>
      </c>
      <c r="B36" s="27">
        <f>SUM(B31:B34)*C36</f>
        <v>7500</v>
      </c>
      <c r="C36" s="23">
        <v>0.1</v>
      </c>
      <c r="D36" s="17"/>
      <c r="E36" s="17"/>
      <c r="F36" s="19"/>
      <c r="G36" s="24" t="s">
        <v>57</v>
      </c>
      <c r="H36" s="3" t="s">
        <v>40</v>
      </c>
    </row>
    <row r="37" spans="1:9" ht="137" thickBot="1">
      <c r="A37" s="33" t="s">
        <v>41</v>
      </c>
      <c r="B37" s="21">
        <v>0</v>
      </c>
      <c r="C37" s="23"/>
      <c r="D37" s="17"/>
      <c r="E37" s="17"/>
      <c r="F37" s="19"/>
      <c r="G37" s="24" t="s">
        <v>54</v>
      </c>
      <c r="H37" s="3"/>
    </row>
    <row r="38" spans="1:9" ht="17" thickBot="1">
      <c r="A38" s="26" t="s">
        <v>2</v>
      </c>
      <c r="B38" s="27">
        <f>SUM(B30:B37)</f>
        <v>82500</v>
      </c>
      <c r="C38" s="17"/>
      <c r="D38" s="17"/>
      <c r="E38" s="17"/>
      <c r="F38" s="17"/>
      <c r="G38" s="17"/>
    </row>
    <row r="39" spans="1:9" ht="52" thickBot="1">
      <c r="A39" s="26" t="s">
        <v>5</v>
      </c>
      <c r="B39" s="27">
        <f>B38*C39</f>
        <v>16500</v>
      </c>
      <c r="C39" s="23">
        <v>0.2</v>
      </c>
      <c r="D39" s="17"/>
      <c r="E39" s="17"/>
      <c r="F39" s="17"/>
      <c r="G39" s="24" t="s">
        <v>37</v>
      </c>
      <c r="H39" s="3" t="s">
        <v>38</v>
      </c>
    </row>
    <row r="40" spans="1:9" ht="17" thickBot="1">
      <c r="A40" s="26" t="s">
        <v>0</v>
      </c>
      <c r="B40" s="28">
        <f>SUM(B38:B39)</f>
        <v>99000</v>
      </c>
      <c r="C40" s="17"/>
      <c r="D40" s="17"/>
      <c r="E40" s="17"/>
      <c r="F40" s="17"/>
      <c r="G40" s="17"/>
    </row>
    <row r="41" spans="1:9" ht="17" thickBot="1">
      <c r="A41" s="17"/>
      <c r="B41" s="17"/>
      <c r="C41" s="17"/>
      <c r="D41" s="17"/>
      <c r="E41" s="17"/>
      <c r="F41" s="17"/>
      <c r="G41" s="17"/>
    </row>
    <row r="42" spans="1:9" ht="22" thickBot="1">
      <c r="A42" s="43" t="s">
        <v>6</v>
      </c>
      <c r="B42" s="5">
        <f>SUM(B28,B40)</f>
        <v>105507.2</v>
      </c>
      <c r="C42" s="39"/>
      <c r="D42" s="40"/>
      <c r="E42" s="41"/>
      <c r="F42" s="41"/>
      <c r="G42" s="39"/>
      <c r="H42" s="2"/>
      <c r="I42" s="2"/>
    </row>
    <row r="44" spans="1:9">
      <c r="A44" s="1" t="s">
        <v>45</v>
      </c>
      <c r="G44" s="3"/>
    </row>
    <row r="46" spans="1:9">
      <c r="A46" s="1" t="s">
        <v>42</v>
      </c>
    </row>
    <row r="47" spans="1:9">
      <c r="A47" s="3" t="s">
        <v>43</v>
      </c>
    </row>
    <row r="48" spans="1:9">
      <c r="A48" s="3" t="s">
        <v>44</v>
      </c>
    </row>
    <row r="49" spans="1:7" ht="17" thickBot="1"/>
    <row r="50" spans="1:7" ht="273" thickBot="1">
      <c r="A50" s="6" t="s">
        <v>67</v>
      </c>
      <c r="B50" s="7"/>
      <c r="C50" s="7"/>
      <c r="D50" s="7"/>
      <c r="E50" s="7"/>
      <c r="F50" s="7"/>
      <c r="G50" s="8" t="s">
        <v>119</v>
      </c>
    </row>
    <row r="51" spans="1:7" ht="17" thickBot="1">
      <c r="A51" s="7"/>
      <c r="B51" s="7" t="s">
        <v>70</v>
      </c>
      <c r="C51" s="7" t="s">
        <v>71</v>
      </c>
      <c r="D51" s="7" t="s">
        <v>72</v>
      </c>
      <c r="E51" s="7"/>
      <c r="F51" s="7"/>
      <c r="G51" s="7"/>
    </row>
    <row r="52" spans="1:7" ht="35" thickBot="1">
      <c r="A52" s="6" t="s">
        <v>68</v>
      </c>
      <c r="B52" s="7"/>
      <c r="C52" s="7"/>
      <c r="D52" s="7"/>
      <c r="E52" s="7"/>
      <c r="F52" s="7"/>
      <c r="G52" s="8" t="s">
        <v>91</v>
      </c>
    </row>
    <row r="53" spans="1:7" ht="69" thickBot="1">
      <c r="A53" s="9" t="s">
        <v>69</v>
      </c>
      <c r="B53" s="10">
        <v>100</v>
      </c>
      <c r="C53" s="14">
        <f>SUM(B53/(B78/100))</f>
        <v>4.8780487804878048</v>
      </c>
      <c r="D53" s="12" t="s">
        <v>95</v>
      </c>
      <c r="E53" s="7"/>
      <c r="F53" s="7"/>
      <c r="G53" s="8" t="s">
        <v>107</v>
      </c>
    </row>
    <row r="54" spans="1:7" ht="103" thickBot="1">
      <c r="A54" s="9" t="s">
        <v>73</v>
      </c>
      <c r="B54" s="10">
        <v>100</v>
      </c>
      <c r="C54" s="14">
        <f>SUM(B54/(B78/100))</f>
        <v>4.8780487804878048</v>
      </c>
      <c r="D54" s="12" t="s">
        <v>96</v>
      </c>
      <c r="E54" s="7"/>
      <c r="F54" s="7"/>
      <c r="G54" s="8" t="s">
        <v>108</v>
      </c>
    </row>
    <row r="55" spans="1:7" ht="52" thickBot="1">
      <c r="A55" s="9" t="s">
        <v>74</v>
      </c>
      <c r="B55" s="10">
        <v>100</v>
      </c>
      <c r="C55" s="14">
        <f>SUM(B55/(B78/100))</f>
        <v>4.8780487804878048</v>
      </c>
      <c r="D55" s="12" t="s">
        <v>97</v>
      </c>
      <c r="E55" s="7"/>
      <c r="F55" s="7"/>
      <c r="G55" s="8" t="s">
        <v>109</v>
      </c>
    </row>
    <row r="56" spans="1:7" ht="35" thickBot="1">
      <c r="A56" s="9" t="s">
        <v>75</v>
      </c>
      <c r="B56" s="10">
        <v>100</v>
      </c>
      <c r="C56" s="14">
        <f>SUM(B56/(B78/100))</f>
        <v>4.8780487804878048</v>
      </c>
      <c r="D56" s="12" t="s">
        <v>98</v>
      </c>
      <c r="E56" s="7"/>
      <c r="F56" s="7"/>
      <c r="G56" s="8" t="s">
        <v>110</v>
      </c>
    </row>
    <row r="57" spans="1:7" ht="35" thickBot="1">
      <c r="A57" s="9" t="s">
        <v>76</v>
      </c>
      <c r="B57" s="10">
        <v>100</v>
      </c>
      <c r="C57" s="14">
        <f>SUM(B57/(B78/100))</f>
        <v>4.8780487804878048</v>
      </c>
      <c r="D57" s="12" t="s">
        <v>99</v>
      </c>
      <c r="E57" s="7"/>
      <c r="F57" s="7"/>
      <c r="G57" s="8" t="s">
        <v>111</v>
      </c>
    </row>
    <row r="58" spans="1:7" ht="52" thickBot="1">
      <c r="A58" s="9" t="s">
        <v>77</v>
      </c>
      <c r="B58" s="10">
        <v>100</v>
      </c>
      <c r="C58" s="14">
        <f>SUM(B58/(B78/100))</f>
        <v>4.8780487804878048</v>
      </c>
      <c r="D58" s="12" t="s">
        <v>100</v>
      </c>
      <c r="E58" s="7"/>
      <c r="F58" s="7"/>
      <c r="G58" s="8" t="s">
        <v>112</v>
      </c>
    </row>
    <row r="59" spans="1:7" ht="52" thickBot="1">
      <c r="A59" s="9" t="s">
        <v>78</v>
      </c>
      <c r="B59" s="10">
        <v>100</v>
      </c>
      <c r="C59" s="14">
        <f>SUM(B59/(B78/100))</f>
        <v>4.8780487804878048</v>
      </c>
      <c r="D59" s="12" t="s">
        <v>95</v>
      </c>
      <c r="E59" s="7"/>
      <c r="F59" s="7"/>
      <c r="G59" s="8" t="s">
        <v>113</v>
      </c>
    </row>
    <row r="60" spans="1:7" ht="86" thickBot="1">
      <c r="A60" s="9" t="s">
        <v>79</v>
      </c>
      <c r="B60" s="10">
        <v>100</v>
      </c>
      <c r="C60" s="14">
        <f>SUM(B60/(B78/100))</f>
        <v>4.8780487804878048</v>
      </c>
      <c r="D60" s="12" t="s">
        <v>101</v>
      </c>
      <c r="E60" s="7"/>
      <c r="F60" s="7"/>
      <c r="G60" s="8" t="s">
        <v>114</v>
      </c>
    </row>
    <row r="61" spans="1:7" ht="35" thickBot="1">
      <c r="A61" s="9" t="s">
        <v>80</v>
      </c>
      <c r="B61" s="10">
        <v>100</v>
      </c>
      <c r="C61" s="14">
        <f>SUM(B61/(B78/100))</f>
        <v>4.8780487804878048</v>
      </c>
      <c r="D61" s="12" t="s">
        <v>98</v>
      </c>
      <c r="E61" s="7"/>
      <c r="F61" s="7"/>
      <c r="G61" s="8" t="s">
        <v>115</v>
      </c>
    </row>
    <row r="62" spans="1:7" ht="52" thickBot="1">
      <c r="A62" s="7" t="s">
        <v>0</v>
      </c>
      <c r="B62" s="13">
        <f>SUM(B53:B61)</f>
        <v>900</v>
      </c>
      <c r="C62" s="14">
        <f>SUM(B62/(B78/100))</f>
        <v>43.902439024390247</v>
      </c>
      <c r="D62" s="12" t="s">
        <v>102</v>
      </c>
      <c r="E62" s="7"/>
      <c r="F62" s="7"/>
      <c r="G62" s="8" t="s">
        <v>116</v>
      </c>
    </row>
    <row r="63" spans="1:7" ht="17" thickBot="1">
      <c r="A63" s="7"/>
      <c r="B63" s="7"/>
      <c r="C63" s="14"/>
      <c r="D63" s="12"/>
      <c r="E63" s="7"/>
      <c r="F63" s="7"/>
      <c r="G63" s="7"/>
    </row>
    <row r="64" spans="1:7" ht="17" thickBot="1">
      <c r="A64" s="15" t="s">
        <v>81</v>
      </c>
      <c r="B64" s="10"/>
      <c r="C64" s="11"/>
      <c r="D64" s="12"/>
      <c r="E64" s="7"/>
      <c r="F64" s="7"/>
      <c r="G64" s="7"/>
    </row>
    <row r="65" spans="1:7" ht="52" thickBot="1">
      <c r="A65" s="9" t="s">
        <v>82</v>
      </c>
      <c r="B65" s="10">
        <v>100</v>
      </c>
      <c r="C65" s="14">
        <f>SUM(B65/(B78/100))</f>
        <v>4.8780487804878048</v>
      </c>
      <c r="D65" s="12" t="s">
        <v>97</v>
      </c>
      <c r="E65" s="7"/>
      <c r="F65" s="7"/>
      <c r="G65" s="8" t="s">
        <v>117</v>
      </c>
    </row>
    <row r="66" spans="1:7" ht="52" thickBot="1">
      <c r="A66" s="9" t="s">
        <v>83</v>
      </c>
      <c r="B66" s="10">
        <v>100</v>
      </c>
      <c r="C66" s="14">
        <f>SUM(B66/(B78/100))</f>
        <v>4.8780487804878048</v>
      </c>
      <c r="D66" s="12" t="s">
        <v>97</v>
      </c>
      <c r="E66" s="7"/>
      <c r="F66" s="7"/>
      <c r="G66" s="8" t="s">
        <v>118</v>
      </c>
    </row>
    <row r="67" spans="1:7" ht="35" thickBot="1">
      <c r="A67" s="9" t="s">
        <v>84</v>
      </c>
      <c r="B67" s="10">
        <v>100</v>
      </c>
      <c r="C67" s="14">
        <f>SUM(B67/(B78/100))</f>
        <v>4.8780487804878048</v>
      </c>
      <c r="D67" s="12" t="s">
        <v>97</v>
      </c>
      <c r="E67" s="7"/>
      <c r="F67" s="7"/>
      <c r="G67" s="8" t="s">
        <v>120</v>
      </c>
    </row>
    <row r="68" spans="1:7" ht="69" thickBot="1">
      <c r="A68" s="9" t="s">
        <v>85</v>
      </c>
      <c r="B68" s="10">
        <v>100</v>
      </c>
      <c r="C68" s="14">
        <f>SUM(B68/(B78/100))</f>
        <v>4.8780487804878048</v>
      </c>
      <c r="D68" s="12" t="s">
        <v>103</v>
      </c>
      <c r="E68" s="7"/>
      <c r="F68" s="7"/>
      <c r="G68" s="8" t="s">
        <v>121</v>
      </c>
    </row>
    <row r="69" spans="1:7" ht="52" thickBot="1">
      <c r="A69" s="9" t="s">
        <v>86</v>
      </c>
      <c r="B69" s="10">
        <v>100</v>
      </c>
      <c r="C69" s="14">
        <f>SUM(B69/(B78/100))</f>
        <v>4.8780487804878048</v>
      </c>
      <c r="D69" s="12" t="s">
        <v>97</v>
      </c>
      <c r="E69" s="7"/>
      <c r="F69" s="7"/>
      <c r="G69" s="8" t="s">
        <v>122</v>
      </c>
    </row>
    <row r="70" spans="1:7" ht="69" thickBot="1">
      <c r="A70" s="9" t="s">
        <v>87</v>
      </c>
      <c r="B70" s="10">
        <v>100</v>
      </c>
      <c r="C70" s="14">
        <f>SUM(B70/(B78/100))</f>
        <v>4.8780487804878048</v>
      </c>
      <c r="D70" s="12" t="s">
        <v>104</v>
      </c>
      <c r="E70" s="7"/>
      <c r="F70" s="7"/>
      <c r="G70" s="8" t="s">
        <v>123</v>
      </c>
    </row>
    <row r="71" spans="1:7" ht="69" thickBot="1">
      <c r="A71" s="9" t="s">
        <v>88</v>
      </c>
      <c r="B71" s="10">
        <v>100</v>
      </c>
      <c r="C71" s="14">
        <f>SUM(B71/(B78/100))</f>
        <v>4.8780487804878048</v>
      </c>
      <c r="D71" s="12" t="s">
        <v>105</v>
      </c>
      <c r="E71" s="7"/>
      <c r="F71" s="7"/>
      <c r="G71" s="8" t="s">
        <v>125</v>
      </c>
    </row>
    <row r="72" spans="1:7" ht="52" thickBot="1">
      <c r="A72" s="9" t="s">
        <v>89</v>
      </c>
      <c r="B72" s="10">
        <v>100</v>
      </c>
      <c r="C72" s="14">
        <f>SUM(B72/(B78/100))</f>
        <v>4.8780487804878048</v>
      </c>
      <c r="D72" s="12" t="s">
        <v>95</v>
      </c>
      <c r="E72" s="7"/>
      <c r="F72" s="7"/>
      <c r="G72" s="8" t="s">
        <v>124</v>
      </c>
    </row>
    <row r="73" spans="1:7" ht="52" thickBot="1">
      <c r="A73" s="9" t="s">
        <v>90</v>
      </c>
      <c r="B73" s="10">
        <v>100</v>
      </c>
      <c r="C73" s="14">
        <f>SUM(B73/(B78/100))</f>
        <v>4.8780487804878048</v>
      </c>
      <c r="D73" s="12" t="s">
        <v>97</v>
      </c>
      <c r="E73" s="7"/>
      <c r="F73" s="7"/>
      <c r="G73" s="8" t="s">
        <v>126</v>
      </c>
    </row>
    <row r="74" spans="1:7" ht="52" thickBot="1">
      <c r="A74" s="6" t="s">
        <v>0</v>
      </c>
      <c r="B74" s="13">
        <f>SUM(B65:B73)</f>
        <v>900</v>
      </c>
      <c r="C74" s="14">
        <f>SUM(B74/(B78/100))</f>
        <v>43.902439024390247</v>
      </c>
      <c r="D74" s="12"/>
      <c r="E74" s="7"/>
      <c r="F74" s="7"/>
      <c r="G74" s="8" t="s">
        <v>94</v>
      </c>
    </row>
    <row r="75" spans="1:7" ht="17" thickBot="1">
      <c r="A75" s="7"/>
      <c r="B75" s="7"/>
      <c r="C75" s="14"/>
      <c r="D75" s="12"/>
      <c r="E75" s="7"/>
      <c r="F75" s="7"/>
      <c r="G75" s="7"/>
    </row>
    <row r="76" spans="1:7" ht="69" thickBot="1">
      <c r="A76" s="6" t="s">
        <v>92</v>
      </c>
      <c r="B76" s="10">
        <v>250</v>
      </c>
      <c r="C76" s="14">
        <f>SUM(B76/(B78/100))</f>
        <v>12.195121951219512</v>
      </c>
      <c r="D76" s="12" t="s">
        <v>106</v>
      </c>
      <c r="E76" s="7"/>
      <c r="F76" s="7"/>
      <c r="G76" s="8" t="s">
        <v>127</v>
      </c>
    </row>
    <row r="77" spans="1:7" ht="17" thickBot="1">
      <c r="A77" s="7"/>
      <c r="B77" s="7"/>
      <c r="C77" s="7"/>
      <c r="D77" s="7"/>
      <c r="E77" s="7"/>
      <c r="F77" s="7"/>
      <c r="G77" s="7"/>
    </row>
    <row r="78" spans="1:7" ht="35" thickBot="1">
      <c r="A78" s="42" t="s">
        <v>93</v>
      </c>
      <c r="B78" s="13">
        <f>SUM(B62+B74+B76)</f>
        <v>2050</v>
      </c>
      <c r="C78" s="7"/>
      <c r="D78" s="7"/>
      <c r="E78" s="7"/>
      <c r="F78" s="7"/>
      <c r="G78" s="16" t="s">
        <v>128</v>
      </c>
    </row>
  </sheetData>
  <mergeCells count="1">
    <mergeCell ref="A2:G2"/>
  </mergeCells>
  <hyperlinks>
    <hyperlink ref="H20" r:id="rId1" xr:uid="{1CB475A9-7A4A-5E46-87C2-5E2C666A176D}"/>
    <hyperlink ref="H17" r:id="rId2" xr:uid="{F9A50120-C2E1-654F-8E3D-77FAB0EBDF90}"/>
    <hyperlink ref="H21" r:id="rId3" xr:uid="{2792AA32-855C-3F41-AE89-B3D7D1A7DF75}"/>
    <hyperlink ref="H22" r:id="rId4" xr:uid="{AEBD6B5C-E3AE-4645-A405-A708CF0C461A}"/>
    <hyperlink ref="H23" r:id="rId5" xr:uid="{4714710D-99E9-F940-8E23-D6DA2CBCFB42}"/>
    <hyperlink ref="H36" r:id="rId6" location=":~:text=Always%20Add%20a%20Contingency&amp;text=On%20most%20sites%20a%20contingency,may%20throw%20your%20costs%20out. " xr:uid="{46D670CD-A96F-E74E-9DCE-923D9B2F8A24}"/>
    <hyperlink ref="H39" r:id="rId7" xr:uid="{65F32D9A-1E71-E74F-9614-8B694B15C774}"/>
    <hyperlink ref="A47" r:id="rId8" xr:uid="{F17618CA-3627-3A46-9084-C3FA7E5FE117}"/>
    <hyperlink ref="A48" r:id="rId9" xr:uid="{8438CE44-089F-1A43-86A1-EAAD26A01A9C}"/>
    <hyperlink ref="H33" r:id="rId10" xr:uid="{41A8AE5E-648C-4340-9BBC-308C70F5B0C4}"/>
  </hyperlinks>
  <pageMargins left="0.7" right="0.7" top="0.75" bottom="0.75" header="0.3" footer="0.3"/>
  <pageSetup paperSize="9" orientation="portrait" horizontalDpi="0" verticalDpi="0" r:id="rId1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BRADLEY</dc:creator>
  <cp:lastModifiedBy>GEORGE BRADLEY</cp:lastModifiedBy>
  <dcterms:created xsi:type="dcterms:W3CDTF">2019-06-07T13:55:29Z</dcterms:created>
  <dcterms:modified xsi:type="dcterms:W3CDTF">2020-10-22T19:09:35Z</dcterms:modified>
</cp:coreProperties>
</file>